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berhart\Desktop\"/>
    </mc:Choice>
  </mc:AlternateContent>
  <xr:revisionPtr revIDLastSave="0" documentId="13_ncr:1_{8B9AF576-26D3-4521-8A1F-97C3486AF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0" i="1"/>
  <c r="D11" i="1"/>
  <c r="D10" i="1"/>
  <c r="E5" i="1"/>
  <c r="E4" i="1"/>
  <c r="E23" i="1"/>
  <c r="D23" i="1"/>
  <c r="D5" i="1"/>
  <c r="D4" i="1"/>
  <c r="G15" i="1"/>
  <c r="D24" i="1"/>
  <c r="G35" i="1"/>
  <c r="G34" i="1"/>
  <c r="G33" i="1"/>
  <c r="D6" i="1" l="1"/>
  <c r="D3" i="1"/>
  <c r="D36" i="1" l="1"/>
  <c r="G36" i="1" s="1"/>
  <c r="E6" i="1"/>
  <c r="E24" i="1"/>
  <c r="E3" i="1"/>
  <c r="G31" i="1" l="1"/>
  <c r="G32" i="1"/>
  <c r="G30" i="1"/>
  <c r="G13" i="1"/>
  <c r="G14" i="1"/>
  <c r="G16" i="1"/>
  <c r="D17" i="1"/>
  <c r="G17" i="1" s="1"/>
  <c r="D12" i="1"/>
  <c r="G10" i="1" l="1"/>
  <c r="G11" i="1"/>
  <c r="G12" i="1"/>
  <c r="G38" i="1"/>
  <c r="G19" i="1" l="1"/>
</calcChain>
</file>

<file path=xl/sharedStrings.xml><?xml version="1.0" encoding="utf-8"?>
<sst xmlns="http://schemas.openxmlformats.org/spreadsheetml/2006/main" count="61" uniqueCount="33">
  <si>
    <t>SY</t>
  </si>
  <si>
    <t>Tons</t>
  </si>
  <si>
    <t>Total</t>
  </si>
  <si>
    <t>Recycled Asphalt Cone. 9.5, MM Superpave, Type IL, Blend l included Bitum.`</t>
  </si>
  <si>
    <t>Item</t>
  </si>
  <si>
    <t>QTY</t>
  </si>
  <si>
    <t>Unit $</t>
  </si>
  <si>
    <t>Bitum Tack Coat</t>
  </si>
  <si>
    <t>Unit</t>
  </si>
  <si>
    <t>Recycled Asphalt Concrete Patching Including Bitum. Material and H Lime</t>
  </si>
  <si>
    <t>Adjust Minor Structures to Grade (encased in Concrete)</t>
  </si>
  <si>
    <t>tn</t>
  </si>
  <si>
    <t>gl</t>
  </si>
  <si>
    <t>Traffic Control</t>
  </si>
  <si>
    <t>Variable Depth Milling</t>
  </si>
  <si>
    <t>sy</t>
  </si>
  <si>
    <t>lf</t>
  </si>
  <si>
    <t>ls</t>
  </si>
  <si>
    <t>ea</t>
  </si>
  <si>
    <t>TOTAL</t>
  </si>
  <si>
    <t>Country Walk Drive</t>
  </si>
  <si>
    <t>Mustang Drive</t>
  </si>
  <si>
    <t>ThermoPlastic Double Yellow Centerline</t>
  </si>
  <si>
    <t>Dimensions</t>
  </si>
  <si>
    <t>2023 LMIG Resurfacing List</t>
  </si>
  <si>
    <t>Evelyn Drive</t>
  </si>
  <si>
    <t>4,400 ft x 20 ft</t>
  </si>
  <si>
    <t>3,300 ft x 20 ft</t>
  </si>
  <si>
    <t>THERMOPLASTIC SOLID TRAF STRIPE, 24 IN, WHITE</t>
  </si>
  <si>
    <t>3091 ft x 20 ft</t>
  </si>
  <si>
    <t>2023 LMIG Resurfacing</t>
  </si>
  <si>
    <t>2023 SPLOST Resurfacing</t>
  </si>
  <si>
    <t>Old Austell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</si>
</sst>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/>
    <xf numFmtId="43" fontId="0" fillId="0" borderId="0" xfId="1" applyFont="1"/>
    <xf numFmtId="0" fontId="2" fillId="0" borderId="0" xfId="0" applyFont="1"/>
    <xf numFmtId="0" fontId="5" fillId="0" borderId="0" xfId="0" applyFont="1"/>
    <xf numFmtId="1" fontId="2" fillId="0" borderId="0" xfId="0" applyNumberFormat="1" applyFont="1"/>
    <xf numFmtId="44" fontId="2" fillId="0" borderId="0" xfId="0" applyNumberFormat="1" applyFont="1"/>
    <xf numFmtId="0" fontId="0" fillId="2" borderId="0" xfId="0" applyFill="1"/>
    <xf numFmtId="43" fontId="0" fillId="2" borderId="0" xfId="1" applyFont="1" applyFill="1"/>
    <xf numFmtId="0" fontId="0" fillId="2" borderId="0" xfId="0" applyFill="1" applyAlignment="1">
      <alignment horizontal="center"/>
    </xf>
    <xf numFmtId="44" fontId="0" fillId="2" borderId="0" xfId="2" applyFont="1" applyFill="1"/>
    <xf numFmtId="0" fontId="0" fillId="0" borderId="0" xfId="0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8"/>
  <sheetViews>
    <sheetView tabSelected="1" workbookViewId="0">
      <selection activeCell="A7" sqref="A7"/>
    </sheetView>
  </sheetViews>
  <sheetFormatPr defaultRowHeight="15" x14ac:dyDescent="0.25"/>
  <cols>
    <col min="1" max="1" width="50.28515625" customWidth="1"/>
    <col min="2" max="2" width="37.28515625" bestFit="1" customWidth="1"/>
    <col min="3" max="3" width="28" bestFit="1" customWidth="1"/>
    <col min="4" max="4" width="16.85546875" customWidth="1"/>
    <col min="5" max="5" width="15.42578125" customWidth="1"/>
    <col min="6" max="6" width="13.85546875" customWidth="1"/>
    <col min="7" max="7" width="14.28515625" bestFit="1" customWidth="1"/>
  </cols>
  <sheetData>
    <row r="2" spans="1:7" ht="18.75" x14ac:dyDescent="0.3">
      <c r="A2" s="11" t="s">
        <v>24</v>
      </c>
      <c r="B2" t="s">
        <v>23</v>
      </c>
      <c r="D2" s="7" t="s">
        <v>0</v>
      </c>
      <c r="E2" s="7" t="s">
        <v>1</v>
      </c>
    </row>
    <row r="3" spans="1:7" ht="28.5" hidden="1" customHeight="1" x14ac:dyDescent="0.25">
      <c r="A3" s="1" t="s">
        <v>20</v>
      </c>
      <c r="B3" s="2"/>
      <c r="C3" s="3"/>
      <c r="D3" s="6">
        <f>(20*5280)/9</f>
        <v>11733.333333333334</v>
      </c>
      <c r="E3" s="6">
        <f t="shared" ref="E3" si="0">(D3*165)/2000*1.25</f>
        <v>1210</v>
      </c>
    </row>
    <row r="4" spans="1:7" ht="15.75" x14ac:dyDescent="0.25">
      <c r="A4" s="3" t="s">
        <v>25</v>
      </c>
      <c r="B4" s="4" t="s">
        <v>26</v>
      </c>
      <c r="C4" s="3"/>
      <c r="D4" s="6">
        <f>(4400*20)/9</f>
        <v>9777.7777777777774</v>
      </c>
      <c r="E4" s="6">
        <f>(D4*165)/2000*1.1</f>
        <v>887.33333333333337</v>
      </c>
    </row>
    <row r="5" spans="1:7" ht="15.75" x14ac:dyDescent="0.25">
      <c r="A5" s="3" t="s">
        <v>32</v>
      </c>
      <c r="B5" s="4" t="s">
        <v>27</v>
      </c>
      <c r="C5" s="3"/>
      <c r="D5" s="6">
        <f>(3300*20)/9</f>
        <v>7333.333333333333</v>
      </c>
      <c r="E5" s="6">
        <f>(D5*165)/2000*1.1</f>
        <v>665.5</v>
      </c>
    </row>
    <row r="6" spans="1:7" x14ac:dyDescent="0.25">
      <c r="C6" s="10" t="s">
        <v>2</v>
      </c>
      <c r="D6" s="12">
        <f>SUM(D4:D5)</f>
        <v>17111.111111111109</v>
      </c>
      <c r="E6" s="12">
        <f>SUM(E4:E5)</f>
        <v>1552.8333333333335</v>
      </c>
    </row>
    <row r="7" spans="1:7" x14ac:dyDescent="0.25">
      <c r="D7" s="6"/>
      <c r="E7" s="6"/>
    </row>
    <row r="8" spans="1:7" ht="18.75" x14ac:dyDescent="0.3">
      <c r="A8" s="11" t="s">
        <v>30</v>
      </c>
    </row>
    <row r="9" spans="1:7" x14ac:dyDescent="0.25">
      <c r="A9" t="s">
        <v>4</v>
      </c>
      <c r="D9" s="7" t="s">
        <v>5</v>
      </c>
      <c r="E9" s="7" t="s">
        <v>8</v>
      </c>
      <c r="F9" s="7" t="s">
        <v>6</v>
      </c>
      <c r="G9" s="7" t="s">
        <v>2</v>
      </c>
    </row>
    <row r="10" spans="1:7" x14ac:dyDescent="0.25">
      <c r="A10" s="18" t="s">
        <v>3</v>
      </c>
      <c r="B10" s="18"/>
      <c r="C10" s="18"/>
      <c r="D10" s="9">
        <f>((D6*165)/2000)*1.1</f>
        <v>1552.8333333333333</v>
      </c>
      <c r="E10" s="7" t="s">
        <v>11</v>
      </c>
      <c r="F10" s="8">
        <v>145</v>
      </c>
      <c r="G10" s="8">
        <f>(D10*F10)</f>
        <v>225160.83333333331</v>
      </c>
    </row>
    <row r="11" spans="1:7" x14ac:dyDescent="0.25">
      <c r="A11" t="s">
        <v>7</v>
      </c>
      <c r="D11" s="9">
        <f>(0.6*D10)</f>
        <v>931.69999999999993</v>
      </c>
      <c r="E11" s="7" t="s">
        <v>12</v>
      </c>
      <c r="F11" s="8">
        <v>6</v>
      </c>
      <c r="G11" s="8">
        <f t="shared" ref="G11:G17" si="1">(D11*F11)</f>
        <v>5590.2</v>
      </c>
    </row>
    <row r="12" spans="1:7" x14ac:dyDescent="0.25">
      <c r="A12" t="s">
        <v>9</v>
      </c>
      <c r="D12" s="9">
        <f>(0.5*D10)</f>
        <v>776.41666666666663</v>
      </c>
      <c r="E12" s="7" t="s">
        <v>11</v>
      </c>
      <c r="F12" s="8">
        <v>135</v>
      </c>
      <c r="G12" s="8">
        <f t="shared" si="1"/>
        <v>104816.25</v>
      </c>
    </row>
    <row r="13" spans="1:7" x14ac:dyDescent="0.25">
      <c r="A13" t="s">
        <v>10</v>
      </c>
      <c r="D13" s="9">
        <v>27</v>
      </c>
      <c r="E13" s="7" t="s">
        <v>18</v>
      </c>
      <c r="F13" s="8">
        <v>1500</v>
      </c>
      <c r="G13" s="8">
        <f t="shared" si="1"/>
        <v>40500</v>
      </c>
    </row>
    <row r="14" spans="1:7" x14ac:dyDescent="0.25">
      <c r="A14" t="s">
        <v>13</v>
      </c>
      <c r="D14" s="9">
        <v>1</v>
      </c>
      <c r="E14" s="7" t="s">
        <v>17</v>
      </c>
      <c r="F14" s="8">
        <v>50000</v>
      </c>
      <c r="G14" s="8">
        <f t="shared" si="1"/>
        <v>50000</v>
      </c>
    </row>
    <row r="15" spans="1:7" x14ac:dyDescent="0.25">
      <c r="A15" t="s">
        <v>22</v>
      </c>
      <c r="D15" s="9">
        <v>150</v>
      </c>
      <c r="E15" s="7" t="s">
        <v>16</v>
      </c>
      <c r="F15" s="8">
        <v>0.8</v>
      </c>
      <c r="G15" s="8">
        <f t="shared" si="1"/>
        <v>120</v>
      </c>
    </row>
    <row r="16" spans="1:7" x14ac:dyDescent="0.25">
      <c r="A16" s="14" t="s">
        <v>28</v>
      </c>
      <c r="B16" s="14"/>
      <c r="C16" s="14"/>
      <c r="D16" s="15">
        <v>120</v>
      </c>
      <c r="E16" s="16" t="s">
        <v>16</v>
      </c>
      <c r="F16" s="17">
        <v>30</v>
      </c>
      <c r="G16" s="17">
        <f t="shared" si="1"/>
        <v>3600</v>
      </c>
    </row>
    <row r="17" spans="1:7" ht="15.75" customHeight="1" x14ac:dyDescent="0.25">
      <c r="A17" t="s">
        <v>14</v>
      </c>
      <c r="D17" s="9">
        <f>D6*1.1</f>
        <v>18822.222222222223</v>
      </c>
      <c r="E17" s="7" t="s">
        <v>15</v>
      </c>
      <c r="F17" s="8">
        <v>4</v>
      </c>
      <c r="G17" s="8">
        <f t="shared" si="1"/>
        <v>75288.888888888891</v>
      </c>
    </row>
    <row r="19" spans="1:7" x14ac:dyDescent="0.25">
      <c r="A19" s="10" t="s">
        <v>19</v>
      </c>
      <c r="B19" s="10"/>
      <c r="C19" s="10"/>
      <c r="D19" s="10"/>
      <c r="E19" s="10"/>
      <c r="F19" s="10"/>
      <c r="G19" s="13">
        <f>SUM(G10:G18)</f>
        <v>505076.1722222222</v>
      </c>
    </row>
    <row r="22" spans="1:7" ht="18.75" x14ac:dyDescent="0.3">
      <c r="A22" s="11" t="s">
        <v>31</v>
      </c>
      <c r="B22" t="s">
        <v>23</v>
      </c>
      <c r="D22" s="7" t="s">
        <v>0</v>
      </c>
      <c r="E22" s="7" t="s">
        <v>1</v>
      </c>
    </row>
    <row r="23" spans="1:7" ht="15.75" x14ac:dyDescent="0.25">
      <c r="A23" s="4" t="s">
        <v>21</v>
      </c>
      <c r="B23" s="5" t="s">
        <v>29</v>
      </c>
      <c r="C23" s="4"/>
      <c r="D23" s="6">
        <f>7465</f>
        <v>7465</v>
      </c>
      <c r="E23" s="6">
        <f>(D23*165)/2000*1.1</f>
        <v>677.44875000000002</v>
      </c>
    </row>
    <row r="24" spans="1:7" x14ac:dyDescent="0.25">
      <c r="C24" s="10" t="s">
        <v>2</v>
      </c>
      <c r="D24" s="12">
        <f>SUM(D23:D23)</f>
        <v>7465</v>
      </c>
      <c r="E24" s="12">
        <f>SUM(E23:E23)</f>
        <v>677.44875000000002</v>
      </c>
      <c r="F24" s="8"/>
      <c r="G24" s="8"/>
    </row>
    <row r="25" spans="1:7" ht="20.25" customHeight="1" x14ac:dyDescent="0.25"/>
    <row r="26" spans="1:7" x14ac:dyDescent="0.25">
      <c r="A26" s="10"/>
      <c r="B26" s="10"/>
      <c r="C26" s="10"/>
      <c r="D26" s="10"/>
      <c r="E26" s="10"/>
      <c r="F26" s="10"/>
      <c r="G26" s="13"/>
    </row>
    <row r="28" spans="1:7" ht="18.75" x14ac:dyDescent="0.3">
      <c r="A28" s="11" t="s">
        <v>31</v>
      </c>
    </row>
    <row r="29" spans="1:7" x14ac:dyDescent="0.25">
      <c r="A29" t="s">
        <v>4</v>
      </c>
      <c r="D29" s="7" t="s">
        <v>5</v>
      </c>
      <c r="E29" s="7" t="s">
        <v>8</v>
      </c>
      <c r="F29" s="7" t="s">
        <v>6</v>
      </c>
      <c r="G29" s="7" t="s">
        <v>2</v>
      </c>
    </row>
    <row r="30" spans="1:7" x14ac:dyDescent="0.25">
      <c r="A30" s="18" t="s">
        <v>3</v>
      </c>
      <c r="B30" s="18"/>
      <c r="C30" s="18"/>
      <c r="D30" s="9">
        <f>((D24*165)/2000)*1.1</f>
        <v>677.44875000000002</v>
      </c>
      <c r="E30" s="7" t="s">
        <v>11</v>
      </c>
      <c r="F30" s="8">
        <v>145</v>
      </c>
      <c r="G30" s="8">
        <f>(D30*F30)</f>
        <v>98230.068750000006</v>
      </c>
    </row>
    <row r="31" spans="1:7" x14ac:dyDescent="0.25">
      <c r="A31" t="s">
        <v>7</v>
      </c>
      <c r="D31" s="9">
        <f>(0.8*D30)</f>
        <v>541.95900000000006</v>
      </c>
      <c r="E31" s="7" t="s">
        <v>12</v>
      </c>
      <c r="F31" s="8">
        <v>6</v>
      </c>
      <c r="G31" s="8">
        <f t="shared" ref="G31:G36" si="2">(D31*F31)</f>
        <v>3251.7540000000004</v>
      </c>
    </row>
    <row r="32" spans="1:7" x14ac:dyDescent="0.25">
      <c r="A32" t="s">
        <v>9</v>
      </c>
      <c r="D32" s="9">
        <f>(0.8*D30)</f>
        <v>541.95900000000006</v>
      </c>
      <c r="E32" s="7" t="s">
        <v>11</v>
      </c>
      <c r="F32" s="8">
        <v>135</v>
      </c>
      <c r="G32" s="8">
        <f t="shared" si="2"/>
        <v>73164.465000000011</v>
      </c>
    </row>
    <row r="33" spans="1:7" x14ac:dyDescent="0.25">
      <c r="A33" t="s">
        <v>10</v>
      </c>
      <c r="D33" s="9">
        <v>13</v>
      </c>
      <c r="E33" s="7" t="s">
        <v>18</v>
      </c>
      <c r="F33" s="8">
        <v>1500</v>
      </c>
      <c r="G33" s="8">
        <f t="shared" si="2"/>
        <v>19500</v>
      </c>
    </row>
    <row r="34" spans="1:7" x14ac:dyDescent="0.25">
      <c r="A34" t="s">
        <v>13</v>
      </c>
      <c r="D34" s="9">
        <v>1</v>
      </c>
      <c r="E34" s="7" t="s">
        <v>17</v>
      </c>
      <c r="F34" s="8">
        <v>45000</v>
      </c>
      <c r="G34" s="8">
        <f t="shared" si="2"/>
        <v>45000</v>
      </c>
    </row>
    <row r="35" spans="1:7" x14ac:dyDescent="0.25">
      <c r="A35" s="14" t="s">
        <v>28</v>
      </c>
      <c r="B35" s="14"/>
      <c r="C35" s="14"/>
      <c r="D35" s="15">
        <v>120</v>
      </c>
      <c r="E35" s="16" t="s">
        <v>16</v>
      </c>
      <c r="F35" s="17">
        <v>30</v>
      </c>
      <c r="G35" s="17">
        <f t="shared" si="2"/>
        <v>3600</v>
      </c>
    </row>
    <row r="36" spans="1:7" ht="19.5" customHeight="1" x14ac:dyDescent="0.25">
      <c r="A36" t="s">
        <v>14</v>
      </c>
      <c r="D36" s="9">
        <f>D24*1.1</f>
        <v>8211.5</v>
      </c>
      <c r="E36" s="7" t="s">
        <v>15</v>
      </c>
      <c r="F36" s="8">
        <v>4</v>
      </c>
      <c r="G36" s="8">
        <f t="shared" si="2"/>
        <v>32846</v>
      </c>
    </row>
    <row r="38" spans="1:7" x14ac:dyDescent="0.25">
      <c r="A38" s="10" t="s">
        <v>19</v>
      </c>
      <c r="B38" s="10"/>
      <c r="C38" s="10"/>
      <c r="D38" s="10"/>
      <c r="E38" s="10"/>
      <c r="F38" s="10"/>
      <c r="G38" s="13">
        <f>SUM(G30:G37)</f>
        <v>275592.28775000002</v>
      </c>
    </row>
  </sheetData>
  <mergeCells count="2">
    <mergeCell ref="A10:C10"/>
    <mergeCell ref="A30:C30"/>
  </mergeCells>
  <printOptions gridLines="1"/>
  <pageMargins left="0.7" right="0.7" top="0.75" bottom="0.75" header="0.3" footer="0.3"/>
  <pageSetup scale="7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McGary</dc:creator>
  <cp:lastModifiedBy>Dwayne Eberhart</cp:lastModifiedBy>
  <cp:lastPrinted>2020-06-12T14:43:06Z</cp:lastPrinted>
  <dcterms:created xsi:type="dcterms:W3CDTF">2020-01-08T16:48:00Z</dcterms:created>
  <dcterms:modified xsi:type="dcterms:W3CDTF">2022-11-17T20:21:55Z</dcterms:modified>
</cp:coreProperties>
</file>